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activeTab="4"/>
  </bookViews>
  <sheets>
    <sheet name="Bieu 108" sheetId="1" r:id="rId1"/>
    <sheet name="Bieu 109" sheetId="2" r:id="rId2"/>
    <sheet name="Bieu 110" sheetId="3" r:id="rId3"/>
    <sheet name="Bieu 111" sheetId="4" r:id="rId4"/>
    <sheet name="Bieu 112" sheetId="5" r:id="rId5"/>
  </sheets>
  <definedNames>
    <definedName name="_xlnm.Print_Titles" localSheetId="1">'Bieu 109'!$6:$8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4" l="1"/>
  <c r="E9" i="4"/>
  <c r="F9" i="4"/>
  <c r="G9" i="4"/>
  <c r="H9" i="4"/>
  <c r="I9" i="4"/>
  <c r="J9" i="4"/>
  <c r="C9" i="4"/>
  <c r="C10" i="4"/>
  <c r="D10" i="4"/>
  <c r="E10" i="4"/>
  <c r="F10" i="4"/>
  <c r="H10" i="4"/>
  <c r="I10" i="4"/>
  <c r="J10" i="4"/>
  <c r="G12" i="4" l="1"/>
  <c r="G11" i="4"/>
  <c r="G10" i="4" s="1"/>
  <c r="B9" i="5" l="1"/>
  <c r="B8" i="5" s="1"/>
  <c r="D57" i="2"/>
  <c r="C57" i="2"/>
  <c r="D54" i="2"/>
  <c r="C54" i="2"/>
  <c r="D10" i="2"/>
  <c r="D9" i="2" s="1"/>
  <c r="C10" i="2"/>
  <c r="C9" i="2" s="1"/>
  <c r="E9" i="5"/>
  <c r="E8" i="5" s="1"/>
  <c r="C8" i="5"/>
  <c r="D8" i="5"/>
  <c r="C15" i="5"/>
  <c r="D15" i="5"/>
  <c r="E15" i="5"/>
  <c r="B15" i="5"/>
  <c r="E16" i="5"/>
  <c r="E14" i="5"/>
  <c r="E13" i="5"/>
  <c r="E12" i="5"/>
  <c r="E11" i="5"/>
  <c r="E10" i="5"/>
  <c r="D9" i="5"/>
  <c r="C9" i="5"/>
  <c r="C18" i="3" l="1"/>
  <c r="C15" i="3" s="1"/>
  <c r="C10" i="3" s="1"/>
  <c r="C9" i="3" s="1"/>
  <c r="D7" i="1"/>
  <c r="B7" i="1"/>
  <c r="B10" i="1"/>
</calcChain>
</file>

<file path=xl/sharedStrings.xml><?xml version="1.0" encoding="utf-8"?>
<sst xmlns="http://schemas.openxmlformats.org/spreadsheetml/2006/main" count="191" uniqueCount="143">
  <si>
    <t>Biểu số 108/CK TC-NSNN</t>
  </si>
  <si>
    <t>(Dự toán đã được Hội đồng nhân dân quyết định)</t>
  </si>
  <si>
    <t>NỘI DUNG THU</t>
  </si>
  <si>
    <t>DỰ TOÁN</t>
  </si>
  <si>
    <t>NỘI DUNG CHI</t>
  </si>
  <si>
    <t>TỔNG SỐ THU</t>
  </si>
  <si>
    <t>TỔNG SỐ CHI</t>
  </si>
  <si>
    <t>I. Các khoản thu xã hưởng 100%</t>
  </si>
  <si>
    <t>I. Chi đầu tư phát triển</t>
  </si>
  <si>
    <t>II. Chi thường xuyên</t>
  </si>
  <si>
    <t xml:space="preserve">III. Thu bổ sung </t>
  </si>
  <si>
    <t>III. Dự phòng</t>
  </si>
  <si>
    <t>- Bổ sung cân đối</t>
  </si>
  <si>
    <t>- Bổ sung có mục tiêu</t>
  </si>
  <si>
    <t xml:space="preserve">IV. Thu chuyển nguồn </t>
  </si>
  <si>
    <t>Biểu số 109/CK TC-NSNN</t>
  </si>
  <si>
    <t>STT</t>
  </si>
  <si>
    <t>NỘI DUNG</t>
  </si>
  <si>
    <t>A</t>
  </si>
  <si>
    <t>B</t>
  </si>
  <si>
    <t>I</t>
  </si>
  <si>
    <t>Thu khác</t>
  </si>
  <si>
    <t>II</t>
  </si>
  <si>
    <t>-</t>
  </si>
  <si>
    <t>III</t>
  </si>
  <si>
    <t>IV</t>
  </si>
  <si>
    <t>V</t>
  </si>
  <si>
    <t>VI</t>
  </si>
  <si>
    <t>TỔNG SỐ</t>
  </si>
  <si>
    <t>Chi thể dục thể thao</t>
  </si>
  <si>
    <t>Chi bảo vệ môi trường</t>
  </si>
  <si>
    <t>Chi các hoạt động kinh tế</t>
  </si>
  <si>
    <t>Biểu số 111/CK TC-NSNN</t>
  </si>
  <si>
    <t>Tên công trình</t>
  </si>
  <si>
    <t>Thời gian khởi công - hoàn thành</t>
  </si>
  <si>
    <t>Tổng dự toán được duyệt</t>
  </si>
  <si>
    <t>Tổng số</t>
  </si>
  <si>
    <t>Trong đó thanh toán khối lượng năm trước</t>
  </si>
  <si>
    <t>Chia theo nguồn vốn</t>
  </si>
  <si>
    <t>Trong đó nguồn đóng góp của dân</t>
  </si>
  <si>
    <t>Nguồn cân đối ngân sách</t>
  </si>
  <si>
    <t>Nguồn đóng góp</t>
  </si>
  <si>
    <t>1. Công trình chuyển tiếp</t>
  </si>
  <si>
    <t>2. Công trình khởi công mới</t>
  </si>
  <si>
    <t>Biểu số 112/CK TC-NSNN</t>
  </si>
  <si>
    <t>Ghi chú: Chênh lệch (+) thu lớn hơn chi</t>
  </si>
  <si>
    <t>Chênh lệch (-) thu nhỏ hơn chi</t>
  </si>
  <si>
    <t>UBND PHƯỜNG ĐĂK BLA</t>
  </si>
  <si>
    <t>Đơn vị: Triệu đồng</t>
  </si>
  <si>
    <t>Tổng thu cân đối NSNN trên địa bàn (I)+(II)</t>
  </si>
  <si>
    <t xml:space="preserve">Thu nội địa </t>
  </si>
  <si>
    <t>Thu từ  khu vực  DNNN do trung ương quản lý</t>
  </si>
  <si>
    <t xml:space="preserve"> -Thuế giá trị gia tăng</t>
  </si>
  <si>
    <t xml:space="preserve"> -Thuế thu nhập doanh nghiệp</t>
  </si>
  <si>
    <t xml:space="preserve"> -Thuế tiêu thụ đặc biệt</t>
  </si>
  <si>
    <t xml:space="preserve"> -Thuế tài nguyên</t>
  </si>
  <si>
    <t>Thu từ doanh nghiệp nhà nước do địa phương quản lý</t>
  </si>
  <si>
    <t>Thu từ doanh nghiệp có vốn đầu tư nước ngoài</t>
  </si>
  <si>
    <t>Thu từ khu vực công thương nghiệp, dịch vụ ngoài quốc doanh</t>
  </si>
  <si>
    <t>Lệ phí trước bạ</t>
  </si>
  <si>
    <t>Thuế sử dụng đất nông nghiệp</t>
  </si>
  <si>
    <t>Thuế sử dụng đất phi nông nghiệp</t>
  </si>
  <si>
    <t>Thuế thu nhập cá nhân</t>
  </si>
  <si>
    <t xml:space="preserve">Thuế bảo vệ môi trường </t>
  </si>
  <si>
    <t>Trong đó, thu từ hàng hóa nhập khẩu</t>
  </si>
  <si>
    <t>Thu phí, lệ phí</t>
  </si>
  <si>
    <t>Tiền sử dụng đất</t>
  </si>
  <si>
    <t>Thu tiền cho thuê đất</t>
  </si>
  <si>
    <t>Thu tiền bán nhà ở thuộc sở hữu nhà nước</t>
  </si>
  <si>
    <t>Thu tiền cấp quyền khai thác khoáng sản</t>
  </si>
  <si>
    <t>Thu từ quĩ đất công ích, hoa lợi công sản,…tại xã</t>
  </si>
  <si>
    <t>Thu tiền sử dụng khu vực biển</t>
  </si>
  <si>
    <t>Thu từ hoạt động xổ số kiến thiết</t>
  </si>
  <si>
    <t>Thu cổ tức và lợi nhuận sau thuế (địa phương hưởng 100%)</t>
  </si>
  <si>
    <t>Trong đó: - Thu khác ngân sách trung ương</t>
  </si>
  <si>
    <t xml:space="preserve"> Thu từ hoạt động xuất nhập khẩu</t>
  </si>
  <si>
    <t>Thuế xuất khẩu</t>
  </si>
  <si>
    <t>Thuế nhập khẩu</t>
  </si>
  <si>
    <t>Thuế tiêu thụ đặc biệt</t>
  </si>
  <si>
    <t>Thuế giá trị gia tăng</t>
  </si>
  <si>
    <t>Tổng thu ngân sách phường</t>
  </si>
  <si>
    <t>Thu cân đối ngân sách</t>
  </si>
  <si>
    <t>Thu hưởng theo phân cấp</t>
  </si>
  <si>
    <t>Thu bổ sung cân đối</t>
  </si>
  <si>
    <t>Thu bổ sung có mục tiêu</t>
  </si>
  <si>
    <t>Bổ sung có mục tiêu từ ngân sách tỉnh</t>
  </si>
  <si>
    <t>Bổ sung có mục tiêu từ ngân sách Trung ương</t>
  </si>
  <si>
    <t>Dự toán năm 2026</t>
  </si>
  <si>
    <t>Chỉ tiêu</t>
  </si>
  <si>
    <t>3</t>
  </si>
  <si>
    <t>Dự toán năm 2026 phường hưởng</t>
  </si>
  <si>
    <t>Dự toán phường giao năm 2026</t>
  </si>
  <si>
    <t>CÂN ĐỐI DỰ TOÁN NGÂN SÁCH PHƯỜNG NĂM 2026</t>
  </si>
  <si>
    <t>DỰ TOÁN THU NGÂN SÁCH PHƯỜNG NĂM 2026</t>
  </si>
  <si>
    <t>DỰ TOÁN CHI NGÂN SÁCH PHƯỜNG THEO LĨNH VỰC NĂM 2026</t>
  </si>
  <si>
    <t>Dự toán chi năm 2026</t>
  </si>
  <si>
    <t>Nội dung</t>
  </si>
  <si>
    <t>Tổng cộng</t>
  </si>
  <si>
    <t>Chi cân đối ngân sách</t>
  </si>
  <si>
    <t>Chi đầu tư phát triển</t>
  </si>
  <si>
    <t>Chi đầu tư cho các dự án</t>
  </si>
  <si>
    <t>Chi đầu tư từ nguồn vốn trong nước</t>
  </si>
  <si>
    <t>Chi đầu tư từ nguồn thu tiền sử dụng đất</t>
  </si>
  <si>
    <t>Chi giáo dục - đào tạo và dạy nghề</t>
  </si>
  <si>
    <t>Chi khoa học và công nghệ</t>
  </si>
  <si>
    <t xml:space="preserve">Chi quốc phòng </t>
  </si>
  <si>
    <t>Chi an ninh và trật tự an toàn xã hội</t>
  </si>
  <si>
    <t>Chi y tế, dân số và gia đình</t>
  </si>
  <si>
    <t>Chi văn hóa thông tin</t>
  </si>
  <si>
    <t>Chi phát thanh, truyền hình, thông tấn</t>
  </si>
  <si>
    <t>Chi hoạt động của cơ quan quản lý nhà nước, đảng, đoàn thể</t>
  </si>
  <si>
    <t>Chi bảo đảm xã hội</t>
  </si>
  <si>
    <t>Chi thường xuyên</t>
  </si>
  <si>
    <t>Chi thường xuyên khác</t>
  </si>
  <si>
    <t>Chi khác ngân sách</t>
  </si>
  <si>
    <t>Nguồn 10% tiết kiệm thực hiện cải cách tiền lương chưa phân bổ</t>
  </si>
  <si>
    <t>Tiết kiệm thêm 10% chi thường xuyên (ngoài tiết kiệm 10% chi thường xuyên để thực hiện CCTL) để thực hiện chính sách ASXH và thực hiện theo Quyết định của UBND tỉnh</t>
  </si>
  <si>
    <t>Chi trả nợ lãi vay</t>
  </si>
  <si>
    <t xml:space="preserve">Chi bổ sung Quỹ dự trữ tài chính </t>
  </si>
  <si>
    <t xml:space="preserve">Dự phòng ngân sách                                                         </t>
  </si>
  <si>
    <t>Chi nguồn giao tăng thu so dự toán Trung ương giao</t>
  </si>
  <si>
    <t>Chi bổ sung có mục tiêu</t>
  </si>
  <si>
    <t>KẾ HOẠCH THU, CHI CÁC HOẠT ĐỘNG TÀI CHÍNH KHÁC NĂM 2026</t>
  </si>
  <si>
    <t>Thu năm 2025 chuyển sang</t>
  </si>
  <si>
    <t>Kế hoạch năm 2026</t>
  </si>
  <si>
    <t>Thu</t>
  </si>
  <si>
    <t>Chi</t>
  </si>
  <si>
    <t>Chênh lệch 
(+)(-)</t>
  </si>
  <si>
    <t>1. Các quỹ tài chính ngoài ngân sách</t>
  </si>
  <si>
    <t>- Quỹ Vì người nghèo</t>
  </si>
  <si>
    <t>- Quỹ Bảo trợ trẻ em</t>
  </si>
  <si>
    <t>- Quỹ Đền ơn đáp nghĩa</t>
  </si>
  <si>
    <t>- Quỹ Khuyến học</t>
  </si>
  <si>
    <t>- Quỹ Toàn dân chăm sóc Người cao tuổi</t>
  </si>
  <si>
    <t>2. Tài chính các hoạt động sự nghiệp</t>
  </si>
  <si>
    <t>2.1 Các chợ hạng 3</t>
  </si>
  <si>
    <t>Biểu số 110/CK TC-NSNN</t>
  </si>
  <si>
    <t>Giá trị thực hiện đến 31/12/2025</t>
  </si>
  <si>
    <t>DỰ TOÁN CHI ĐẦU TƯ PHÁT TRIỂN NĂM 2026</t>
  </si>
  <si>
    <t>Giá trị đã thanh toán đến 31/12/2025</t>
  </si>
  <si>
    <t>- Trường TH-THCS Trần Hưng Đạo (cơ sở cấp THCS), thành phố Kon Tum, hạng mục: Xây mới nhà hiệu bộ + kết hợp các phòng học bộ môn; cải tạo các dãy phòng học; xây mới  nhà vệ sinh học sinh; cải tạo, xây mới tường rào và các hạng mục phụ trợ khác</t>
  </si>
  <si>
    <t>- Đường Lê Thị Hồng Gấm (đoạn Đặng Tiến Đông - Đồng Nai), phường Lê Lợi, thành phố Kon Tum</t>
  </si>
  <si>
    <t>II. Các khoản thu phân chia 
theo tỷ lệ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</si>
</sst>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  <numFmt numFmtId="167" formatCode="_(* #,##0.0_);_(* \(#,##0.0\);_(* &quot;-&quot;??_);_(@_)"/>
    <numFmt numFmtId="168" formatCode="_-* #,##0.0\ _₫_-;\-* #,##0.0\ _₫_-;_-* &quot;-&quot;?\ _₫_-;_-@_-"/>
    <numFmt numFmtId="169" formatCode="_-* #,##0\ _₫_-;\-* #,##0\ _₫_-;_-* &quot;-&quot;?\ _₫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name val="Times New Roman"/>
      <family val="1"/>
    </font>
    <font>
      <sz val="11"/>
      <color indexed="8"/>
      <name val="Calibri"/>
      <family val="2"/>
    </font>
    <font>
      <b/>
      <sz val="13"/>
      <name val="Times New Roman"/>
      <family val="1"/>
    </font>
    <font>
      <sz val="12"/>
      <name val=".VnTime"/>
      <family val="2"/>
    </font>
    <font>
      <sz val="8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3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3"/>
      <color theme="1"/>
      <name val="Times New Roman"/>
      <family val="1"/>
    </font>
    <font>
      <i/>
      <sz val="13"/>
      <color rgb="FF000000"/>
      <name val="Times New Roman"/>
      <family val="1"/>
    </font>
    <font>
      <sz val="13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0.5"/>
      <color rgb="FF000000"/>
      <name val="Times New Roman"/>
      <family val="1"/>
    </font>
    <font>
      <i/>
      <sz val="13"/>
      <name val="Times New Roman"/>
      <family val="1"/>
    </font>
    <font>
      <i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164" fontId="3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right" vertical="center"/>
    </xf>
    <xf numFmtId="0" fontId="8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vertical="center" wrapText="1"/>
    </xf>
    <xf numFmtId="167" fontId="8" fillId="0" borderId="1" xfId="1" applyNumberFormat="1" applyFont="1" applyBorder="1" applyAlignment="1">
      <alignment vertical="center"/>
    </xf>
    <xf numFmtId="0" fontId="7" fillId="0" borderId="1" xfId="4" quotePrefix="1" applyFont="1" applyBorder="1" applyAlignment="1">
      <alignment vertical="center"/>
    </xf>
    <xf numFmtId="167" fontId="7" fillId="0" borderId="1" xfId="1" quotePrefix="1" applyNumberFormat="1" applyFont="1" applyBorder="1" applyAlignment="1">
      <alignment vertical="center"/>
    </xf>
    <xf numFmtId="0" fontId="7" fillId="2" borderId="1" xfId="4" quotePrefix="1" applyFont="1" applyFill="1" applyBorder="1" applyAlignment="1">
      <alignment vertical="center" wrapText="1"/>
    </xf>
    <xf numFmtId="0" fontId="7" fillId="2" borderId="1" xfId="4" quotePrefix="1" applyFont="1" applyFill="1" applyBorder="1" applyAlignment="1">
      <alignment vertical="center"/>
    </xf>
    <xf numFmtId="0" fontId="7" fillId="0" borderId="1" xfId="4" quotePrefix="1" applyFont="1" applyBorder="1" applyAlignment="1">
      <alignment vertical="center" wrapText="1"/>
    </xf>
    <xf numFmtId="0" fontId="8" fillId="0" borderId="1" xfId="4" quotePrefix="1" applyFont="1" applyBorder="1" applyAlignment="1">
      <alignment vertical="center" wrapText="1"/>
    </xf>
    <xf numFmtId="0" fontId="9" fillId="0" borderId="1" xfId="4" quotePrefix="1" applyFont="1" applyBorder="1" applyAlignment="1">
      <alignment vertical="center" wrapText="1"/>
    </xf>
    <xf numFmtId="169" fontId="8" fillId="0" borderId="1" xfId="1" applyNumberFormat="1" applyFont="1" applyBorder="1" applyAlignment="1">
      <alignment vertical="center"/>
    </xf>
    <xf numFmtId="169" fontId="7" fillId="0" borderId="1" xfId="1" quotePrefix="1" applyNumberFormat="1" applyFont="1" applyBorder="1" applyAlignment="1">
      <alignment vertical="center"/>
    </xf>
    <xf numFmtId="169" fontId="8" fillId="0" borderId="1" xfId="1" quotePrefix="1" applyNumberFormat="1" applyFont="1" applyBorder="1" applyAlignment="1">
      <alignment vertical="center"/>
    </xf>
    <xf numFmtId="166" fontId="7" fillId="0" borderId="1" xfId="1" quotePrefix="1" applyNumberFormat="1" applyFont="1" applyBorder="1" applyAlignment="1">
      <alignment vertical="center"/>
    </xf>
    <xf numFmtId="166" fontId="8" fillId="0" borderId="1" xfId="1" quotePrefix="1" applyNumberFormat="1" applyFont="1" applyBorder="1" applyAlignment="1">
      <alignment vertical="center"/>
    </xf>
    <xf numFmtId="0" fontId="8" fillId="0" borderId="1" xfId="4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1" fillId="0" borderId="0" xfId="0" applyFont="1"/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165" fontId="16" fillId="0" borderId="1" xfId="1" applyNumberFormat="1" applyFont="1" applyBorder="1" applyAlignment="1">
      <alignment vertical="center"/>
    </xf>
    <xf numFmtId="165" fontId="11" fillId="0" borderId="0" xfId="1" applyNumberFormat="1" applyFont="1"/>
    <xf numFmtId="0" fontId="16" fillId="0" borderId="1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2" fillId="0" borderId="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8" fillId="0" borderId="1" xfId="3" applyFont="1" applyBorder="1" applyAlignment="1">
      <alignment horizontal="center" vertical="center" wrapText="1"/>
    </xf>
    <xf numFmtId="0" fontId="18" fillId="0" borderId="1" xfId="2" applyFont="1" applyBorder="1" applyAlignment="1">
      <alignment vertical="center"/>
    </xf>
    <xf numFmtId="0" fontId="18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165" fontId="16" fillId="0" borderId="1" xfId="1" applyNumberFormat="1" applyFont="1" applyBorder="1" applyAlignment="1">
      <alignment horizontal="center" vertical="center" wrapText="1"/>
    </xf>
    <xf numFmtId="165" fontId="14" fillId="0" borderId="1" xfId="1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165" fontId="18" fillId="0" borderId="1" xfId="1" applyNumberFormat="1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165" fontId="14" fillId="0" borderId="0" xfId="1" applyNumberFormat="1" applyFont="1" applyAlignment="1">
      <alignment vertical="center"/>
    </xf>
    <xf numFmtId="165" fontId="14" fillId="0" borderId="0" xfId="1" applyNumberFormat="1" applyFont="1"/>
    <xf numFmtId="0" fontId="10" fillId="0" borderId="0" xfId="0" applyFont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165" fontId="16" fillId="0" borderId="1" xfId="1" quotePrefix="1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166" fontId="8" fillId="2" borderId="1" xfId="1" applyNumberFormat="1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166" fontId="7" fillId="2" borderId="1" xfId="1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18" fillId="0" borderId="0" xfId="0" applyFont="1"/>
    <xf numFmtId="0" fontId="7" fillId="0" borderId="1" xfId="0" quotePrefix="1" applyFont="1" applyBorder="1" applyAlignment="1">
      <alignment horizontal="left" vertical="center" wrapText="1"/>
    </xf>
    <xf numFmtId="165" fontId="16" fillId="0" borderId="1" xfId="1" applyNumberFormat="1" applyFont="1" applyBorder="1" applyAlignment="1">
      <alignment vertical="center" wrapText="1"/>
    </xf>
    <xf numFmtId="0" fontId="7" fillId="0" borderId="1" xfId="0" quotePrefix="1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8" fontId="4" fillId="0" borderId="3" xfId="0" applyNumberFormat="1" applyFont="1" applyBorder="1" applyAlignment="1">
      <alignment horizontal="center" vertical="center" wrapText="1"/>
    </xf>
    <xf numFmtId="169" fontId="4" fillId="0" borderId="3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</cellXfs>
  <cellStyles count="6">
    <cellStyle name="Comma" xfId="1" builtinId="3"/>
    <cellStyle name="Comma 10 10 2" xfId="5"/>
    <cellStyle name="Normal" xfId="0" builtinId="0"/>
    <cellStyle name="Normal 2 3" xfId="4"/>
    <cellStyle name="Normal 2 6 2" xfId="3"/>
    <cellStyle name="Normal_BIEU 1-DU TOAN 201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H5" sqref="H5"/>
    </sheetView>
  </sheetViews>
  <sheetFormatPr defaultColWidth="9" defaultRowHeight="15.75" x14ac:dyDescent="0.25"/>
  <cols>
    <col min="1" max="1" width="36" style="21" customWidth="1"/>
    <col min="2" max="2" width="16.85546875" style="21" customWidth="1"/>
    <col min="3" max="3" width="29" style="21" customWidth="1"/>
    <col min="4" max="4" width="17.7109375" style="21" customWidth="1"/>
    <col min="5" max="16384" width="9" style="21"/>
  </cols>
  <sheetData>
    <row r="1" spans="1:4" ht="16.5" x14ac:dyDescent="0.25">
      <c r="A1" s="20" t="s">
        <v>47</v>
      </c>
      <c r="C1" s="22" t="s">
        <v>0</v>
      </c>
      <c r="D1" s="22"/>
    </row>
    <row r="2" spans="1:4" x14ac:dyDescent="0.25">
      <c r="A2" s="23"/>
    </row>
    <row r="3" spans="1:4" s="25" customFormat="1" ht="20.25" customHeight="1" x14ac:dyDescent="0.25">
      <c r="A3" s="24" t="s">
        <v>92</v>
      </c>
      <c r="B3" s="24"/>
      <c r="C3" s="24"/>
      <c r="D3" s="24"/>
    </row>
    <row r="4" spans="1:4" s="25" customFormat="1" ht="16.5" x14ac:dyDescent="0.25">
      <c r="A4" s="26" t="s">
        <v>1</v>
      </c>
      <c r="B4" s="26"/>
      <c r="C4" s="26"/>
      <c r="D4" s="26"/>
    </row>
    <row r="5" spans="1:4" s="25" customFormat="1" ht="16.5" x14ac:dyDescent="0.25">
      <c r="D5" s="1" t="s">
        <v>48</v>
      </c>
    </row>
    <row r="6" spans="1:4" s="25" customFormat="1" ht="36" customHeight="1" x14ac:dyDescent="0.25">
      <c r="A6" s="27" t="s">
        <v>2</v>
      </c>
      <c r="B6" s="27" t="s">
        <v>3</v>
      </c>
      <c r="C6" s="27" t="s">
        <v>4</v>
      </c>
      <c r="D6" s="27" t="s">
        <v>3</v>
      </c>
    </row>
    <row r="7" spans="1:4" s="25" customFormat="1" ht="30" customHeight="1" x14ac:dyDescent="0.25">
      <c r="A7" s="27" t="s">
        <v>5</v>
      </c>
      <c r="B7" s="28">
        <f>B8+B9+B10+B13</f>
        <v>131138</v>
      </c>
      <c r="C7" s="27" t="s">
        <v>6</v>
      </c>
      <c r="D7" s="29">
        <f>D8+D9+D10</f>
        <v>131137.97395626816</v>
      </c>
    </row>
    <row r="8" spans="1:4" s="25" customFormat="1" ht="30.75" customHeight="1" x14ac:dyDescent="0.25">
      <c r="A8" s="30" t="s">
        <v>7</v>
      </c>
      <c r="B8" s="31">
        <v>7655</v>
      </c>
      <c r="C8" s="30" t="s">
        <v>8</v>
      </c>
      <c r="D8" s="31">
        <v>24950</v>
      </c>
    </row>
    <row r="9" spans="1:4" s="25" customFormat="1" ht="28.5" customHeight="1" x14ac:dyDescent="0.25">
      <c r="A9" s="33" t="s">
        <v>142</v>
      </c>
      <c r="B9" s="31">
        <v>65006</v>
      </c>
      <c r="C9" s="30" t="s">
        <v>9</v>
      </c>
      <c r="D9" s="31">
        <v>103792.97395626815</v>
      </c>
    </row>
    <row r="10" spans="1:4" s="25" customFormat="1" ht="27" customHeight="1" x14ac:dyDescent="0.25">
      <c r="A10" s="30" t="s">
        <v>10</v>
      </c>
      <c r="B10" s="31">
        <f>B11+B12</f>
        <v>58477</v>
      </c>
      <c r="C10" s="30" t="s">
        <v>11</v>
      </c>
      <c r="D10" s="31">
        <v>2395</v>
      </c>
    </row>
    <row r="11" spans="1:4" s="25" customFormat="1" ht="27" customHeight="1" x14ac:dyDescent="0.25">
      <c r="A11" s="30" t="s">
        <v>12</v>
      </c>
      <c r="B11" s="31">
        <v>47080</v>
      </c>
      <c r="C11" s="30"/>
      <c r="D11" s="31"/>
    </row>
    <row r="12" spans="1:4" s="25" customFormat="1" ht="27" customHeight="1" x14ac:dyDescent="0.25">
      <c r="A12" s="30" t="s">
        <v>13</v>
      </c>
      <c r="B12" s="31">
        <v>11397</v>
      </c>
      <c r="C12" s="30"/>
      <c r="D12" s="31"/>
    </row>
    <row r="13" spans="1:4" s="25" customFormat="1" ht="27" customHeight="1" x14ac:dyDescent="0.25">
      <c r="A13" s="30" t="s">
        <v>14</v>
      </c>
      <c r="B13" s="31">
        <v>0</v>
      </c>
      <c r="C13" s="30"/>
      <c r="D13" s="31"/>
    </row>
    <row r="14" spans="1:4" x14ac:dyDescent="0.25">
      <c r="B14" s="32"/>
      <c r="D14" s="32"/>
    </row>
    <row r="15" spans="1:4" x14ac:dyDescent="0.25">
      <c r="B15" s="32"/>
    </row>
    <row r="16" spans="1:4" x14ac:dyDescent="0.25">
      <c r="B16" s="32"/>
    </row>
    <row r="17" spans="2:2" x14ac:dyDescent="0.25">
      <c r="B17" s="32"/>
    </row>
    <row r="18" spans="2:2" x14ac:dyDescent="0.25">
      <c r="B18" s="32"/>
    </row>
    <row r="19" spans="2:2" x14ac:dyDescent="0.25">
      <c r="B19" s="32"/>
    </row>
    <row r="20" spans="2:2" x14ac:dyDescent="0.25">
      <c r="B20" s="32"/>
    </row>
  </sheetData>
  <mergeCells count="3">
    <mergeCell ref="C1:D1"/>
    <mergeCell ref="A3:D3"/>
    <mergeCell ref="A4:D4"/>
  </mergeCells>
  <printOptions horizontalCentered="1"/>
  <pageMargins left="0.19685039370078741" right="0" top="0.74803149606299213" bottom="0.7480314960629921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H13" sqref="H13"/>
    </sheetView>
  </sheetViews>
  <sheetFormatPr defaultColWidth="9" defaultRowHeight="16.5" x14ac:dyDescent="0.25"/>
  <cols>
    <col min="1" max="1" width="7.5703125" style="38" customWidth="1"/>
    <col min="2" max="2" width="48.85546875" style="25" customWidth="1"/>
    <col min="3" max="3" width="17" style="25" customWidth="1"/>
    <col min="4" max="4" width="16.5703125" style="25" customWidth="1"/>
    <col min="5" max="16384" width="9" style="25"/>
  </cols>
  <sheetData>
    <row r="1" spans="1:4" ht="16.5" customHeight="1" x14ac:dyDescent="0.25">
      <c r="A1" s="34" t="s">
        <v>47</v>
      </c>
      <c r="C1" s="35" t="s">
        <v>15</v>
      </c>
      <c r="D1" s="35"/>
    </row>
    <row r="2" spans="1:4" x14ac:dyDescent="0.25">
      <c r="A2" s="36"/>
    </row>
    <row r="3" spans="1:4" ht="18.75" customHeight="1" x14ac:dyDescent="0.25">
      <c r="A3" s="24" t="s">
        <v>93</v>
      </c>
      <c r="B3" s="24"/>
      <c r="C3" s="24"/>
      <c r="D3" s="24"/>
    </row>
    <row r="4" spans="1:4" ht="16.5" customHeight="1" x14ac:dyDescent="0.25">
      <c r="A4" s="37" t="s">
        <v>1</v>
      </c>
      <c r="B4" s="37"/>
      <c r="C4" s="37"/>
      <c r="D4" s="37"/>
    </row>
    <row r="5" spans="1:4" x14ac:dyDescent="0.25">
      <c r="C5" s="39" t="s">
        <v>48</v>
      </c>
      <c r="D5" s="39"/>
    </row>
    <row r="6" spans="1:4" ht="16.5" customHeight="1" x14ac:dyDescent="0.25">
      <c r="A6" s="40" t="s">
        <v>16</v>
      </c>
      <c r="B6" s="18" t="s">
        <v>88</v>
      </c>
      <c r="C6" s="18" t="s">
        <v>91</v>
      </c>
      <c r="D6" s="41" t="s">
        <v>90</v>
      </c>
    </row>
    <row r="7" spans="1:4" ht="40.5" customHeight="1" x14ac:dyDescent="0.25">
      <c r="A7" s="40"/>
      <c r="B7" s="18"/>
      <c r="C7" s="18"/>
      <c r="D7" s="41"/>
    </row>
    <row r="8" spans="1:4" x14ac:dyDescent="0.25">
      <c r="A8" s="42">
        <v>1</v>
      </c>
      <c r="B8" s="42">
        <v>2</v>
      </c>
      <c r="C8" s="42">
        <v>3</v>
      </c>
      <c r="D8" s="43">
        <v>4</v>
      </c>
    </row>
    <row r="9" spans="1:4" s="46" customFormat="1" ht="25.5" customHeight="1" x14ac:dyDescent="0.25">
      <c r="A9" s="44" t="s">
        <v>18</v>
      </c>
      <c r="B9" s="45" t="s">
        <v>49</v>
      </c>
      <c r="C9" s="28">
        <f>C10+C46</f>
        <v>126700</v>
      </c>
      <c r="D9" s="28">
        <f>D10+D46</f>
        <v>72661</v>
      </c>
    </row>
    <row r="10" spans="1:4" s="46" customFormat="1" ht="22.5" customHeight="1" x14ac:dyDescent="0.25">
      <c r="A10" s="27" t="s">
        <v>20</v>
      </c>
      <c r="B10" s="47" t="s">
        <v>50</v>
      </c>
      <c r="C10" s="28">
        <f>C11+C16+C20+C24+C29+C30+C31+C32+C33+C35+C36+C37+C38+C39+C40+C41+C42+C43+C44</f>
        <v>126700</v>
      </c>
      <c r="D10" s="28">
        <f>D11+D16+D20+D24+D29+D30+D31+D32+D33+D35+D36+D37+D38+D39+D40+D41+D42+D43+D44</f>
        <v>72661</v>
      </c>
    </row>
    <row r="11" spans="1:4" s="50" customFormat="1" ht="22.5" customHeight="1" x14ac:dyDescent="0.25">
      <c r="A11" s="42">
        <v>1</v>
      </c>
      <c r="B11" s="33" t="s">
        <v>51</v>
      </c>
      <c r="C11" s="48"/>
      <c r="D11" s="49">
        <v>0</v>
      </c>
    </row>
    <row r="12" spans="1:4" s="50" customFormat="1" ht="22.5" customHeight="1" x14ac:dyDescent="0.25">
      <c r="A12" s="42"/>
      <c r="B12" s="33" t="s">
        <v>52</v>
      </c>
      <c r="C12" s="48"/>
      <c r="D12" s="49"/>
    </row>
    <row r="13" spans="1:4" s="50" customFormat="1" ht="22.5" customHeight="1" x14ac:dyDescent="0.25">
      <c r="A13" s="42"/>
      <c r="B13" s="33" t="s">
        <v>53</v>
      </c>
      <c r="C13" s="48"/>
      <c r="D13" s="49"/>
    </row>
    <row r="14" spans="1:4" s="50" customFormat="1" ht="21.75" customHeight="1" x14ac:dyDescent="0.25">
      <c r="A14" s="42"/>
      <c r="B14" s="33" t="s">
        <v>54</v>
      </c>
      <c r="C14" s="48"/>
      <c r="D14" s="49"/>
    </row>
    <row r="15" spans="1:4" s="50" customFormat="1" ht="22.5" customHeight="1" x14ac:dyDescent="0.25">
      <c r="A15" s="42"/>
      <c r="B15" s="33" t="s">
        <v>55</v>
      </c>
      <c r="C15" s="48"/>
      <c r="D15" s="49"/>
    </row>
    <row r="16" spans="1:4" s="50" customFormat="1" ht="32.25" customHeight="1" x14ac:dyDescent="0.25">
      <c r="A16" s="42">
        <v>2</v>
      </c>
      <c r="B16" s="33" t="s">
        <v>56</v>
      </c>
      <c r="C16" s="48"/>
      <c r="D16" s="49"/>
    </row>
    <row r="17" spans="1:4" s="50" customFormat="1" ht="22.5" customHeight="1" x14ac:dyDescent="0.25">
      <c r="A17" s="42"/>
      <c r="B17" s="33" t="s">
        <v>52</v>
      </c>
      <c r="C17" s="48"/>
      <c r="D17" s="49"/>
    </row>
    <row r="18" spans="1:4" s="50" customFormat="1" ht="22.5" customHeight="1" x14ac:dyDescent="0.25">
      <c r="A18" s="42"/>
      <c r="B18" s="33" t="s">
        <v>53</v>
      </c>
      <c r="C18" s="48"/>
      <c r="D18" s="49"/>
    </row>
    <row r="19" spans="1:4" s="50" customFormat="1" ht="22.5" customHeight="1" x14ac:dyDescent="0.25">
      <c r="A19" s="42"/>
      <c r="B19" s="33" t="s">
        <v>55</v>
      </c>
      <c r="C19" s="48"/>
      <c r="D19" s="49"/>
    </row>
    <row r="20" spans="1:4" s="50" customFormat="1" ht="22.5" customHeight="1" x14ac:dyDescent="0.25">
      <c r="A20" s="42">
        <v>3</v>
      </c>
      <c r="B20" s="33" t="s">
        <v>57</v>
      </c>
      <c r="C20" s="48"/>
      <c r="D20" s="49"/>
    </row>
    <row r="21" spans="1:4" s="50" customFormat="1" ht="22.5" customHeight="1" x14ac:dyDescent="0.25">
      <c r="A21" s="42"/>
      <c r="B21" s="33" t="s">
        <v>52</v>
      </c>
      <c r="C21" s="48"/>
      <c r="D21" s="49"/>
    </row>
    <row r="22" spans="1:4" s="50" customFormat="1" ht="22.5" customHeight="1" x14ac:dyDescent="0.25">
      <c r="A22" s="42"/>
      <c r="B22" s="33" t="s">
        <v>53</v>
      </c>
      <c r="C22" s="48"/>
      <c r="D22" s="49"/>
    </row>
    <row r="23" spans="1:4" s="50" customFormat="1" ht="22.5" customHeight="1" x14ac:dyDescent="0.25">
      <c r="A23" s="42"/>
      <c r="B23" s="33" t="s">
        <v>55</v>
      </c>
      <c r="C23" s="48"/>
      <c r="D23" s="49"/>
    </row>
    <row r="24" spans="1:4" s="50" customFormat="1" ht="34.5" customHeight="1" x14ac:dyDescent="0.25">
      <c r="A24" s="42">
        <v>4</v>
      </c>
      <c r="B24" s="33" t="s">
        <v>58</v>
      </c>
      <c r="C24" s="48">
        <v>47350</v>
      </c>
      <c r="D24" s="49">
        <v>39350</v>
      </c>
    </row>
    <row r="25" spans="1:4" s="50" customFormat="1" ht="22.5" customHeight="1" x14ac:dyDescent="0.25">
      <c r="A25" s="42"/>
      <c r="B25" s="33" t="s">
        <v>52</v>
      </c>
      <c r="C25" s="48">
        <v>34370</v>
      </c>
      <c r="D25" s="49">
        <v>34370</v>
      </c>
    </row>
    <row r="26" spans="1:4" s="50" customFormat="1" ht="22.5" customHeight="1" x14ac:dyDescent="0.25">
      <c r="A26" s="42"/>
      <c r="B26" s="33" t="s">
        <v>53</v>
      </c>
      <c r="C26" s="48">
        <v>4680</v>
      </c>
      <c r="D26" s="49">
        <v>4680</v>
      </c>
    </row>
    <row r="27" spans="1:4" s="50" customFormat="1" ht="22.5" customHeight="1" x14ac:dyDescent="0.25">
      <c r="A27" s="42"/>
      <c r="B27" s="33" t="s">
        <v>54</v>
      </c>
      <c r="C27" s="48"/>
      <c r="D27" s="49"/>
    </row>
    <row r="28" spans="1:4" s="50" customFormat="1" ht="22.5" customHeight="1" x14ac:dyDescent="0.25">
      <c r="A28" s="42"/>
      <c r="B28" s="33" t="s">
        <v>55</v>
      </c>
      <c r="C28" s="48">
        <v>8300</v>
      </c>
      <c r="D28" s="49">
        <v>300</v>
      </c>
    </row>
    <row r="29" spans="1:4" s="50" customFormat="1" ht="22.5" customHeight="1" x14ac:dyDescent="0.25">
      <c r="A29" s="42">
        <v>5</v>
      </c>
      <c r="B29" s="33" t="s">
        <v>59</v>
      </c>
      <c r="C29" s="48">
        <v>6200</v>
      </c>
      <c r="D29" s="49">
        <v>6200</v>
      </c>
    </row>
    <row r="30" spans="1:4" s="50" customFormat="1" ht="22.5" customHeight="1" x14ac:dyDescent="0.25">
      <c r="A30" s="42">
        <v>6</v>
      </c>
      <c r="B30" s="33" t="s">
        <v>60</v>
      </c>
      <c r="C30" s="48"/>
      <c r="D30" s="49"/>
    </row>
    <row r="31" spans="1:4" s="50" customFormat="1" ht="22.5" customHeight="1" x14ac:dyDescent="0.25">
      <c r="A31" s="42">
        <v>6</v>
      </c>
      <c r="B31" s="33" t="s">
        <v>61</v>
      </c>
      <c r="C31" s="48">
        <v>600</v>
      </c>
      <c r="D31" s="49">
        <v>600</v>
      </c>
    </row>
    <row r="32" spans="1:4" s="50" customFormat="1" ht="22.5" customHeight="1" x14ac:dyDescent="0.25">
      <c r="A32" s="42">
        <v>7</v>
      </c>
      <c r="B32" s="33" t="s">
        <v>62</v>
      </c>
      <c r="C32" s="48">
        <v>3700</v>
      </c>
      <c r="D32" s="49">
        <v>3700</v>
      </c>
    </row>
    <row r="33" spans="1:4" s="50" customFormat="1" ht="22.5" customHeight="1" x14ac:dyDescent="0.25">
      <c r="A33" s="42">
        <v>8</v>
      </c>
      <c r="B33" s="33" t="s">
        <v>63</v>
      </c>
      <c r="C33" s="48"/>
      <c r="D33" s="49"/>
    </row>
    <row r="34" spans="1:4" s="50" customFormat="1" ht="22.5" customHeight="1" x14ac:dyDescent="0.25">
      <c r="A34" s="42"/>
      <c r="B34" s="33" t="s">
        <v>64</v>
      </c>
      <c r="C34" s="48"/>
      <c r="D34" s="49"/>
    </row>
    <row r="35" spans="1:4" s="50" customFormat="1" ht="22.5" customHeight="1" x14ac:dyDescent="0.25">
      <c r="A35" s="42">
        <v>9</v>
      </c>
      <c r="B35" s="33" t="s">
        <v>65</v>
      </c>
      <c r="C35" s="48">
        <v>450</v>
      </c>
      <c r="D35" s="49">
        <v>450</v>
      </c>
    </row>
    <row r="36" spans="1:4" s="50" customFormat="1" ht="22.5" customHeight="1" x14ac:dyDescent="0.25">
      <c r="A36" s="42">
        <v>10</v>
      </c>
      <c r="B36" s="33" t="s">
        <v>66</v>
      </c>
      <c r="C36" s="48">
        <v>67000</v>
      </c>
      <c r="D36" s="49">
        <v>21950</v>
      </c>
    </row>
    <row r="37" spans="1:4" s="50" customFormat="1" ht="22.5" customHeight="1" x14ac:dyDescent="0.25">
      <c r="A37" s="42">
        <v>11</v>
      </c>
      <c r="B37" s="33" t="s">
        <v>67</v>
      </c>
      <c r="C37" s="48">
        <v>360</v>
      </c>
      <c r="D37" s="49">
        <v>306</v>
      </c>
    </row>
    <row r="38" spans="1:4" s="50" customFormat="1" ht="22.5" customHeight="1" x14ac:dyDescent="0.25">
      <c r="A38" s="42">
        <v>12</v>
      </c>
      <c r="B38" s="33" t="s">
        <v>68</v>
      </c>
      <c r="C38" s="48"/>
      <c r="D38" s="49"/>
    </row>
    <row r="39" spans="1:4" s="50" customFormat="1" ht="22.5" customHeight="1" x14ac:dyDescent="0.25">
      <c r="A39" s="42">
        <v>13</v>
      </c>
      <c r="B39" s="33" t="s">
        <v>69</v>
      </c>
      <c r="C39" s="48">
        <v>830</v>
      </c>
      <c r="D39" s="49"/>
    </row>
    <row r="40" spans="1:4" s="50" customFormat="1" ht="22.5" customHeight="1" x14ac:dyDescent="0.25">
      <c r="A40" s="42">
        <v>14</v>
      </c>
      <c r="B40" s="33" t="s">
        <v>70</v>
      </c>
      <c r="C40" s="48">
        <v>100</v>
      </c>
      <c r="D40" s="49">
        <v>100</v>
      </c>
    </row>
    <row r="41" spans="1:4" s="50" customFormat="1" ht="22.5" customHeight="1" x14ac:dyDescent="0.25">
      <c r="A41" s="42">
        <v>15</v>
      </c>
      <c r="B41" s="33" t="s">
        <v>71</v>
      </c>
      <c r="C41" s="48"/>
      <c r="D41" s="49"/>
    </row>
    <row r="42" spans="1:4" s="50" customFormat="1" ht="22.5" customHeight="1" x14ac:dyDescent="0.25">
      <c r="A42" s="42">
        <v>16</v>
      </c>
      <c r="B42" s="33" t="s">
        <v>72</v>
      </c>
      <c r="C42" s="48"/>
      <c r="D42" s="49"/>
    </row>
    <row r="43" spans="1:4" s="50" customFormat="1" ht="30.75" customHeight="1" x14ac:dyDescent="0.25">
      <c r="A43" s="42">
        <v>17</v>
      </c>
      <c r="B43" s="33" t="s">
        <v>73</v>
      </c>
      <c r="C43" s="48"/>
      <c r="D43" s="49"/>
    </row>
    <row r="44" spans="1:4" s="50" customFormat="1" ht="22.5" customHeight="1" x14ac:dyDescent="0.25">
      <c r="A44" s="42">
        <v>18</v>
      </c>
      <c r="B44" s="33" t="s">
        <v>21</v>
      </c>
      <c r="C44" s="48">
        <v>110</v>
      </c>
      <c r="D44" s="49">
        <v>5</v>
      </c>
    </row>
    <row r="45" spans="1:4" s="50" customFormat="1" ht="22.5" customHeight="1" x14ac:dyDescent="0.25">
      <c r="A45" s="42"/>
      <c r="B45" s="33" t="s">
        <v>74</v>
      </c>
      <c r="C45" s="48">
        <v>105</v>
      </c>
      <c r="D45" s="49"/>
    </row>
    <row r="46" spans="1:4" s="46" customFormat="1" ht="22.5" customHeight="1" x14ac:dyDescent="0.25">
      <c r="A46" s="27" t="s">
        <v>22</v>
      </c>
      <c r="B46" s="47" t="s">
        <v>75</v>
      </c>
      <c r="C46" s="28"/>
      <c r="D46" s="51"/>
    </row>
    <row r="47" spans="1:4" s="50" customFormat="1" ht="22.5" customHeight="1" x14ac:dyDescent="0.25">
      <c r="A47" s="42">
        <v>1</v>
      </c>
      <c r="B47" s="33" t="s">
        <v>76</v>
      </c>
      <c r="C47" s="48"/>
      <c r="D47" s="49"/>
    </row>
    <row r="48" spans="1:4" s="50" customFormat="1" ht="22.5" customHeight="1" x14ac:dyDescent="0.25">
      <c r="A48" s="42">
        <v>2</v>
      </c>
      <c r="B48" s="33" t="s">
        <v>77</v>
      </c>
      <c r="C48" s="48"/>
      <c r="D48" s="49"/>
    </row>
    <row r="49" spans="1:4" s="50" customFormat="1" ht="22.5" customHeight="1" x14ac:dyDescent="0.25">
      <c r="A49" s="42">
        <v>3</v>
      </c>
      <c r="B49" s="33" t="s">
        <v>78</v>
      </c>
      <c r="C49" s="48"/>
      <c r="D49" s="49"/>
    </row>
    <row r="50" spans="1:4" s="50" customFormat="1" ht="22.5" customHeight="1" x14ac:dyDescent="0.25">
      <c r="A50" s="42">
        <v>4</v>
      </c>
      <c r="B50" s="33" t="s">
        <v>79</v>
      </c>
      <c r="C50" s="48"/>
      <c r="D50" s="49"/>
    </row>
    <row r="51" spans="1:4" s="50" customFormat="1" ht="22.5" customHeight="1" x14ac:dyDescent="0.25">
      <c r="A51" s="42">
        <v>5</v>
      </c>
      <c r="B51" s="33" t="s">
        <v>63</v>
      </c>
      <c r="C51" s="48"/>
      <c r="D51" s="49"/>
    </row>
    <row r="52" spans="1:4" s="50" customFormat="1" ht="22.5" customHeight="1" x14ac:dyDescent="0.25">
      <c r="A52" s="42">
        <v>6</v>
      </c>
      <c r="B52" s="33" t="s">
        <v>65</v>
      </c>
      <c r="C52" s="48"/>
      <c r="D52" s="49"/>
    </row>
    <row r="53" spans="1:4" s="46" customFormat="1" ht="22.5" customHeight="1" x14ac:dyDescent="0.25">
      <c r="A53" s="27" t="s">
        <v>19</v>
      </c>
      <c r="B53" s="47" t="s">
        <v>80</v>
      </c>
      <c r="C53" s="28">
        <v>131138</v>
      </c>
      <c r="D53" s="51">
        <v>131138</v>
      </c>
    </row>
    <row r="54" spans="1:4" s="46" customFormat="1" ht="22.5" customHeight="1" x14ac:dyDescent="0.25">
      <c r="A54" s="27" t="s">
        <v>20</v>
      </c>
      <c r="B54" s="47" t="s">
        <v>81</v>
      </c>
      <c r="C54" s="28">
        <f>C55+C56</f>
        <v>119741</v>
      </c>
      <c r="D54" s="28">
        <f>D55+D56</f>
        <v>119741</v>
      </c>
    </row>
    <row r="55" spans="1:4" s="50" customFormat="1" ht="22.5" customHeight="1" x14ac:dyDescent="0.25">
      <c r="A55" s="42">
        <v>1</v>
      </c>
      <c r="B55" s="33" t="s">
        <v>82</v>
      </c>
      <c r="C55" s="48">
        <v>72661</v>
      </c>
      <c r="D55" s="49">
        <v>72661</v>
      </c>
    </row>
    <row r="56" spans="1:4" s="50" customFormat="1" ht="22.5" customHeight="1" x14ac:dyDescent="0.25">
      <c r="A56" s="42">
        <v>2</v>
      </c>
      <c r="B56" s="33" t="s">
        <v>83</v>
      </c>
      <c r="C56" s="48">
        <v>47080</v>
      </c>
      <c r="D56" s="49">
        <v>47080</v>
      </c>
    </row>
    <row r="57" spans="1:4" s="46" customFormat="1" ht="22.5" customHeight="1" x14ac:dyDescent="0.25">
      <c r="A57" s="27" t="s">
        <v>22</v>
      </c>
      <c r="B57" s="47" t="s">
        <v>84</v>
      </c>
      <c r="C57" s="28">
        <f>C58+C59</f>
        <v>11397</v>
      </c>
      <c r="D57" s="28">
        <f>D58+D59</f>
        <v>11397</v>
      </c>
    </row>
    <row r="58" spans="1:4" s="50" customFormat="1" ht="22.5" customHeight="1" x14ac:dyDescent="0.25">
      <c r="A58" s="42">
        <v>1</v>
      </c>
      <c r="B58" s="33" t="s">
        <v>85</v>
      </c>
      <c r="C58" s="48">
        <v>5389</v>
      </c>
      <c r="D58" s="49">
        <v>5389</v>
      </c>
    </row>
    <row r="59" spans="1:4" s="50" customFormat="1" ht="22.5" customHeight="1" x14ac:dyDescent="0.25">
      <c r="A59" s="42">
        <v>2</v>
      </c>
      <c r="B59" s="33" t="s">
        <v>86</v>
      </c>
      <c r="C59" s="48">
        <v>6008</v>
      </c>
      <c r="D59" s="49">
        <v>6008</v>
      </c>
    </row>
    <row r="60" spans="1:4" s="50" customFormat="1" x14ac:dyDescent="0.25">
      <c r="A60" s="52"/>
      <c r="C60" s="53"/>
    </row>
    <row r="61" spans="1:4" x14ac:dyDescent="0.25">
      <c r="C61" s="54"/>
    </row>
  </sheetData>
  <mergeCells count="8">
    <mergeCell ref="C1:D1"/>
    <mergeCell ref="C6:C7"/>
    <mergeCell ref="D6:D7"/>
    <mergeCell ref="A3:D3"/>
    <mergeCell ref="C5:D5"/>
    <mergeCell ref="A4:D4"/>
    <mergeCell ref="A6:A7"/>
    <mergeCell ref="B6:B7"/>
  </mergeCells>
  <phoneticPr fontId="6" type="noConversion"/>
  <printOptions horizontalCentered="1"/>
  <pageMargins left="0.19685039370078741" right="0" top="0.74803149606299213" bottom="0.35433070866141736" header="0.31496062992125984" footer="0.31496062992125984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xSplit="2" ySplit="7" topLeftCell="C11" activePane="bottomRight" state="frozen"/>
      <selection pane="topRight" activeCell="C1" sqref="C1"/>
      <selection pane="bottomLeft" activeCell="A9" sqref="A9"/>
      <selection pane="bottomRight" activeCell="E8" sqref="E8"/>
    </sheetView>
  </sheetViews>
  <sheetFormatPr defaultColWidth="9" defaultRowHeight="16.5" outlineLevelRow="1" x14ac:dyDescent="0.25"/>
  <cols>
    <col min="1" max="1" width="6.5703125" style="38" customWidth="1"/>
    <col min="2" max="2" width="57.7109375" style="25" customWidth="1"/>
    <col min="3" max="3" width="21.28515625" style="25" customWidth="1"/>
    <col min="4" max="16384" width="9" style="25"/>
  </cols>
  <sheetData>
    <row r="1" spans="1:3" ht="25.5" customHeight="1" x14ac:dyDescent="0.25">
      <c r="A1" s="34" t="s">
        <v>47</v>
      </c>
      <c r="B1" s="55"/>
      <c r="C1" s="56" t="s">
        <v>136</v>
      </c>
    </row>
    <row r="2" spans="1:3" x14ac:dyDescent="0.25">
      <c r="A2" s="57"/>
    </row>
    <row r="3" spans="1:3" ht="18.75" x14ac:dyDescent="0.25">
      <c r="A3" s="24" t="s">
        <v>94</v>
      </c>
      <c r="B3" s="24"/>
      <c r="C3" s="24"/>
    </row>
    <row r="4" spans="1:3" x14ac:dyDescent="0.25">
      <c r="A4" s="26" t="s">
        <v>1</v>
      </c>
      <c r="B4" s="26"/>
      <c r="C4" s="26"/>
    </row>
    <row r="5" spans="1:3" x14ac:dyDescent="0.25">
      <c r="A5" s="58"/>
      <c r="C5" s="59" t="s">
        <v>48</v>
      </c>
    </row>
    <row r="6" spans="1:3" ht="25.5" customHeight="1" x14ac:dyDescent="0.25">
      <c r="A6" s="40" t="s">
        <v>16</v>
      </c>
      <c r="B6" s="40" t="s">
        <v>96</v>
      </c>
      <c r="C6" s="40" t="s">
        <v>95</v>
      </c>
    </row>
    <row r="7" spans="1:3" ht="28.5" customHeight="1" x14ac:dyDescent="0.25">
      <c r="A7" s="40"/>
      <c r="B7" s="40"/>
      <c r="C7" s="40"/>
    </row>
    <row r="8" spans="1:3" x14ac:dyDescent="0.25">
      <c r="A8" s="42">
        <v>1</v>
      </c>
      <c r="B8" s="42">
        <v>2</v>
      </c>
      <c r="C8" s="60" t="s">
        <v>89</v>
      </c>
    </row>
    <row r="9" spans="1:3" s="46" customFormat="1" ht="21" customHeight="1" x14ac:dyDescent="0.25">
      <c r="A9" s="27"/>
      <c r="B9" s="27" t="s">
        <v>97</v>
      </c>
      <c r="C9" s="28">
        <f>C10+C36</f>
        <v>131137.97395626816</v>
      </c>
    </row>
    <row r="10" spans="1:3" s="46" customFormat="1" x14ac:dyDescent="0.25">
      <c r="A10" s="27" t="s">
        <v>18</v>
      </c>
      <c r="B10" s="47" t="s">
        <v>98</v>
      </c>
      <c r="C10" s="28">
        <f>C11+C15+C32+C33+C34+C35</f>
        <v>119740.97395626815</v>
      </c>
    </row>
    <row r="11" spans="1:3" s="46" customFormat="1" x14ac:dyDescent="0.25">
      <c r="A11" s="27" t="s">
        <v>20</v>
      </c>
      <c r="B11" s="47" t="s">
        <v>99</v>
      </c>
      <c r="C11" s="28">
        <v>24950</v>
      </c>
    </row>
    <row r="12" spans="1:3" s="50" customFormat="1" x14ac:dyDescent="0.25">
      <c r="A12" s="42">
        <v>1</v>
      </c>
      <c r="B12" s="33" t="s">
        <v>100</v>
      </c>
      <c r="C12" s="48">
        <v>24950</v>
      </c>
    </row>
    <row r="13" spans="1:3" s="50" customFormat="1" x14ac:dyDescent="0.25">
      <c r="A13" s="42" t="s">
        <v>23</v>
      </c>
      <c r="B13" s="33" t="s">
        <v>101</v>
      </c>
      <c r="C13" s="48">
        <v>3000</v>
      </c>
    </row>
    <row r="14" spans="1:3" s="50" customFormat="1" x14ac:dyDescent="0.25">
      <c r="A14" s="42" t="s">
        <v>23</v>
      </c>
      <c r="B14" s="33" t="s">
        <v>102</v>
      </c>
      <c r="C14" s="48">
        <v>21950</v>
      </c>
    </row>
    <row r="15" spans="1:3" s="46" customFormat="1" x14ac:dyDescent="0.25">
      <c r="A15" s="61" t="s">
        <v>22</v>
      </c>
      <c r="B15" s="62" t="s">
        <v>112</v>
      </c>
      <c r="C15" s="63">
        <f>C16+C17+C18</f>
        <v>92395.97395626815</v>
      </c>
    </row>
    <row r="16" spans="1:3" s="50" customFormat="1" x14ac:dyDescent="0.25">
      <c r="A16" s="64">
        <v>1</v>
      </c>
      <c r="B16" s="65" t="s">
        <v>103</v>
      </c>
      <c r="C16" s="49">
        <v>59882.003732748148</v>
      </c>
    </row>
    <row r="17" spans="1:3" s="50" customFormat="1" x14ac:dyDescent="0.25">
      <c r="A17" s="64">
        <v>2</v>
      </c>
      <c r="B17" s="65" t="s">
        <v>104</v>
      </c>
      <c r="C17" s="49"/>
    </row>
    <row r="18" spans="1:3" s="50" customFormat="1" x14ac:dyDescent="0.25">
      <c r="A18" s="64">
        <v>3</v>
      </c>
      <c r="B18" s="65" t="s">
        <v>113</v>
      </c>
      <c r="C18" s="66">
        <f>SUM(C19:C31)</f>
        <v>32513.970223519998</v>
      </c>
    </row>
    <row r="19" spans="1:3" s="50" customFormat="1" x14ac:dyDescent="0.25">
      <c r="A19" s="64" t="s">
        <v>23</v>
      </c>
      <c r="B19" s="65" t="s">
        <v>105</v>
      </c>
      <c r="C19" s="49">
        <v>311</v>
      </c>
    </row>
    <row r="20" spans="1:3" s="50" customFormat="1" x14ac:dyDescent="0.25">
      <c r="A20" s="64" t="s">
        <v>23</v>
      </c>
      <c r="B20" s="65" t="s">
        <v>106</v>
      </c>
      <c r="C20" s="49">
        <v>220</v>
      </c>
    </row>
    <row r="21" spans="1:3" s="50" customFormat="1" hidden="1" outlineLevel="1" x14ac:dyDescent="0.25">
      <c r="A21" s="64" t="s">
        <v>23</v>
      </c>
      <c r="B21" s="65" t="s">
        <v>107</v>
      </c>
      <c r="C21" s="49">
        <v>0</v>
      </c>
    </row>
    <row r="22" spans="1:3" s="50" customFormat="1" collapsed="1" x14ac:dyDescent="0.25">
      <c r="A22" s="64" t="s">
        <v>23</v>
      </c>
      <c r="B22" s="65" t="s">
        <v>108</v>
      </c>
      <c r="C22" s="49">
        <v>91</v>
      </c>
    </row>
    <row r="23" spans="1:3" s="50" customFormat="1" x14ac:dyDescent="0.25">
      <c r="A23" s="64" t="s">
        <v>23</v>
      </c>
      <c r="B23" s="65" t="s">
        <v>109</v>
      </c>
      <c r="C23" s="49">
        <v>89</v>
      </c>
    </row>
    <row r="24" spans="1:3" s="50" customFormat="1" x14ac:dyDescent="0.25">
      <c r="A24" s="64" t="s">
        <v>23</v>
      </c>
      <c r="B24" s="65" t="s">
        <v>29</v>
      </c>
      <c r="C24" s="49">
        <v>45</v>
      </c>
    </row>
    <row r="25" spans="1:3" s="50" customFormat="1" x14ac:dyDescent="0.25">
      <c r="A25" s="64" t="s">
        <v>23</v>
      </c>
      <c r="B25" s="65" t="s">
        <v>30</v>
      </c>
      <c r="C25" s="49">
        <v>162</v>
      </c>
    </row>
    <row r="26" spans="1:3" s="50" customFormat="1" x14ac:dyDescent="0.25">
      <c r="A26" s="64" t="s">
        <v>23</v>
      </c>
      <c r="B26" s="65" t="s">
        <v>31</v>
      </c>
      <c r="C26" s="49">
        <v>5725</v>
      </c>
    </row>
    <row r="27" spans="1:3" s="50" customFormat="1" x14ac:dyDescent="0.25">
      <c r="A27" s="64" t="s">
        <v>23</v>
      </c>
      <c r="B27" s="65" t="s">
        <v>110</v>
      </c>
      <c r="C27" s="49">
        <v>17899.71022352</v>
      </c>
    </row>
    <row r="28" spans="1:3" s="50" customFormat="1" x14ac:dyDescent="0.25">
      <c r="A28" s="64" t="s">
        <v>23</v>
      </c>
      <c r="B28" s="65" t="s">
        <v>111</v>
      </c>
      <c r="C28" s="49">
        <v>4977</v>
      </c>
    </row>
    <row r="29" spans="1:3" s="50" customFormat="1" x14ac:dyDescent="0.25">
      <c r="A29" s="64" t="s">
        <v>23</v>
      </c>
      <c r="B29" s="65" t="s">
        <v>114</v>
      </c>
      <c r="C29" s="49">
        <v>322.26</v>
      </c>
    </row>
    <row r="30" spans="1:3" s="50" customFormat="1" x14ac:dyDescent="0.25">
      <c r="A30" s="64" t="s">
        <v>23</v>
      </c>
      <c r="B30" s="65" t="s">
        <v>115</v>
      </c>
      <c r="C30" s="49">
        <v>742</v>
      </c>
    </row>
    <row r="31" spans="1:3" s="50" customFormat="1" ht="47.25" x14ac:dyDescent="0.25">
      <c r="A31" s="64" t="s">
        <v>23</v>
      </c>
      <c r="B31" s="67" t="s">
        <v>116</v>
      </c>
      <c r="C31" s="49">
        <v>1930</v>
      </c>
    </row>
    <row r="32" spans="1:3" s="46" customFormat="1" x14ac:dyDescent="0.25">
      <c r="A32" s="61" t="s">
        <v>24</v>
      </c>
      <c r="B32" s="62" t="s">
        <v>117</v>
      </c>
      <c r="C32" s="51"/>
    </row>
    <row r="33" spans="1:3" s="46" customFormat="1" x14ac:dyDescent="0.25">
      <c r="A33" s="61" t="s">
        <v>25</v>
      </c>
      <c r="B33" s="62" t="s">
        <v>118</v>
      </c>
      <c r="C33" s="51"/>
    </row>
    <row r="34" spans="1:3" s="46" customFormat="1" x14ac:dyDescent="0.25">
      <c r="A34" s="61" t="s">
        <v>26</v>
      </c>
      <c r="B34" s="62" t="s">
        <v>119</v>
      </c>
      <c r="C34" s="51">
        <v>2395</v>
      </c>
    </row>
    <row r="35" spans="1:3" s="46" customFormat="1" x14ac:dyDescent="0.25">
      <c r="A35" s="61" t="s">
        <v>27</v>
      </c>
      <c r="B35" s="62" t="s">
        <v>120</v>
      </c>
      <c r="C35" s="51"/>
    </row>
    <row r="36" spans="1:3" s="46" customFormat="1" x14ac:dyDescent="0.25">
      <c r="A36" s="61" t="s">
        <v>19</v>
      </c>
      <c r="B36" s="62" t="s">
        <v>121</v>
      </c>
      <c r="C36" s="51">
        <v>11397</v>
      </c>
    </row>
    <row r="37" spans="1:3" s="50" customFormat="1" x14ac:dyDescent="0.25">
      <c r="A37" s="52"/>
    </row>
    <row r="38" spans="1:3" s="50" customFormat="1" x14ac:dyDescent="0.25">
      <c r="A38" s="52"/>
    </row>
  </sheetData>
  <mergeCells count="5">
    <mergeCell ref="A6:A7"/>
    <mergeCell ref="B6:B7"/>
    <mergeCell ref="A3:C3"/>
    <mergeCell ref="A4:C4"/>
    <mergeCell ref="C6:C7"/>
  </mergeCells>
  <printOptions horizontalCentered="1"/>
  <pageMargins left="0.70866141732283472" right="0.70866141732283472" top="0.74803149606299213" bottom="0.35433070866141736" header="0.31496062992125984" footer="0.31496062992125984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="80" zoomScaleNormal="8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N11" sqref="N11"/>
    </sheetView>
  </sheetViews>
  <sheetFormatPr defaultColWidth="9" defaultRowHeight="16.5" x14ac:dyDescent="0.25"/>
  <cols>
    <col min="1" max="1" width="37.85546875" style="25" customWidth="1"/>
    <col min="2" max="2" width="9" style="25"/>
    <col min="3" max="3" width="10.42578125" style="25" customWidth="1"/>
    <col min="4" max="4" width="11.42578125" style="25" customWidth="1"/>
    <col min="5" max="5" width="11.28515625" style="25" customWidth="1"/>
    <col min="6" max="6" width="11.7109375" style="25" customWidth="1"/>
    <col min="7" max="7" width="9.85546875" style="25" customWidth="1"/>
    <col min="8" max="8" width="12.42578125" style="25" customWidth="1"/>
    <col min="9" max="9" width="10.28515625" style="25" customWidth="1"/>
    <col min="10" max="10" width="10" style="25" customWidth="1"/>
    <col min="11" max="16384" width="9" style="25"/>
  </cols>
  <sheetData>
    <row r="1" spans="1:10" ht="25.5" customHeight="1" x14ac:dyDescent="0.25">
      <c r="A1" s="68" t="s">
        <v>47</v>
      </c>
      <c r="H1" s="69" t="s">
        <v>32</v>
      </c>
      <c r="I1" s="69"/>
      <c r="J1" s="69"/>
    </row>
    <row r="2" spans="1:10" x14ac:dyDescent="0.25">
      <c r="A2" s="70"/>
      <c r="H2" s="71"/>
      <c r="I2" s="71"/>
      <c r="J2" s="71"/>
    </row>
    <row r="3" spans="1:10" ht="18.75" x14ac:dyDescent="0.25">
      <c r="A3" s="24" t="s">
        <v>138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2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x14ac:dyDescent="0.25">
      <c r="A5" s="72"/>
      <c r="I5" s="73" t="s">
        <v>48</v>
      </c>
      <c r="J5" s="73"/>
    </row>
    <row r="6" spans="1:10" s="74" customFormat="1" x14ac:dyDescent="0.25">
      <c r="A6" s="40" t="s">
        <v>33</v>
      </c>
      <c r="B6" s="40" t="s">
        <v>34</v>
      </c>
      <c r="C6" s="40" t="s">
        <v>35</v>
      </c>
      <c r="D6" s="40"/>
      <c r="E6" s="40" t="s">
        <v>137</v>
      </c>
      <c r="F6" s="40" t="s">
        <v>139</v>
      </c>
      <c r="G6" s="40" t="s">
        <v>87</v>
      </c>
      <c r="H6" s="40"/>
      <c r="I6" s="40"/>
      <c r="J6" s="40"/>
    </row>
    <row r="7" spans="1:10" s="74" customFormat="1" x14ac:dyDescent="0.25">
      <c r="A7" s="40"/>
      <c r="B7" s="40"/>
      <c r="C7" s="40"/>
      <c r="D7" s="40"/>
      <c r="E7" s="40"/>
      <c r="F7" s="40"/>
      <c r="G7" s="40" t="s">
        <v>36</v>
      </c>
      <c r="H7" s="40" t="s">
        <v>37</v>
      </c>
      <c r="I7" s="40" t="s">
        <v>38</v>
      </c>
      <c r="J7" s="40"/>
    </row>
    <row r="8" spans="1:10" s="74" customFormat="1" ht="79.5" customHeight="1" x14ac:dyDescent="0.25">
      <c r="A8" s="40"/>
      <c r="B8" s="40"/>
      <c r="C8" s="27" t="s">
        <v>36</v>
      </c>
      <c r="D8" s="27" t="s">
        <v>39</v>
      </c>
      <c r="E8" s="40"/>
      <c r="F8" s="40"/>
      <c r="G8" s="40"/>
      <c r="H8" s="40"/>
      <c r="I8" s="27" t="s">
        <v>40</v>
      </c>
      <c r="J8" s="27" t="s">
        <v>41</v>
      </c>
    </row>
    <row r="9" spans="1:10" ht="28.5" customHeight="1" x14ac:dyDescent="0.25">
      <c r="A9" s="27" t="s">
        <v>28</v>
      </c>
      <c r="B9" s="47"/>
      <c r="C9" s="29">
        <f>C10</f>
        <v>24950</v>
      </c>
      <c r="D9" s="29">
        <f t="shared" ref="D9:J9" si="0">D10</f>
        <v>0</v>
      </c>
      <c r="E9" s="29">
        <f t="shared" si="0"/>
        <v>0</v>
      </c>
      <c r="F9" s="29">
        <f t="shared" si="0"/>
        <v>0</v>
      </c>
      <c r="G9" s="29">
        <f t="shared" si="0"/>
        <v>24950</v>
      </c>
      <c r="H9" s="29">
        <f t="shared" si="0"/>
        <v>0</v>
      </c>
      <c r="I9" s="29">
        <f t="shared" si="0"/>
        <v>24950</v>
      </c>
      <c r="J9" s="29">
        <f t="shared" si="0"/>
        <v>0</v>
      </c>
    </row>
    <row r="10" spans="1:10" x14ac:dyDescent="0.25">
      <c r="A10" s="47" t="s">
        <v>42</v>
      </c>
      <c r="B10" s="33"/>
      <c r="C10" s="29">
        <f>C11+C12</f>
        <v>24950</v>
      </c>
      <c r="D10" s="29">
        <f t="shared" ref="D10:J10" si="1">D11+D12</f>
        <v>0</v>
      </c>
      <c r="E10" s="29">
        <f t="shared" si="1"/>
        <v>0</v>
      </c>
      <c r="F10" s="29">
        <f t="shared" si="1"/>
        <v>0</v>
      </c>
      <c r="G10" s="29">
        <f t="shared" si="1"/>
        <v>24950</v>
      </c>
      <c r="H10" s="29">
        <f t="shared" si="1"/>
        <v>0</v>
      </c>
      <c r="I10" s="29">
        <f t="shared" si="1"/>
        <v>24950</v>
      </c>
      <c r="J10" s="29">
        <f t="shared" si="1"/>
        <v>0</v>
      </c>
    </row>
    <row r="11" spans="1:10" ht="136.5" customHeight="1" x14ac:dyDescent="0.25">
      <c r="A11" s="75" t="s">
        <v>140</v>
      </c>
      <c r="B11" s="42">
        <v>2026</v>
      </c>
      <c r="C11" s="76">
        <v>9990</v>
      </c>
      <c r="D11" s="76"/>
      <c r="E11" s="76"/>
      <c r="F11" s="76"/>
      <c r="G11" s="76">
        <f>H11+I11+J11</f>
        <v>9990</v>
      </c>
      <c r="H11" s="76"/>
      <c r="I11" s="76">
        <v>9990</v>
      </c>
      <c r="J11" s="76"/>
    </row>
    <row r="12" spans="1:10" ht="69.75" customHeight="1" x14ac:dyDescent="0.25">
      <c r="A12" s="77" t="s">
        <v>141</v>
      </c>
      <c r="B12" s="42">
        <v>2026</v>
      </c>
      <c r="C12" s="76">
        <v>14960</v>
      </c>
      <c r="D12" s="76"/>
      <c r="E12" s="76"/>
      <c r="F12" s="76"/>
      <c r="G12" s="76">
        <f>H12+I12+J12</f>
        <v>14960</v>
      </c>
      <c r="H12" s="76"/>
      <c r="I12" s="76">
        <v>14960</v>
      </c>
      <c r="J12" s="76"/>
    </row>
    <row r="13" spans="1:10" s="74" customFormat="1" ht="24.75" customHeight="1" x14ac:dyDescent="0.25">
      <c r="A13" s="47" t="s">
        <v>43</v>
      </c>
      <c r="B13" s="47"/>
      <c r="C13" s="29"/>
      <c r="D13" s="29"/>
      <c r="E13" s="29"/>
      <c r="F13" s="29"/>
      <c r="G13" s="29"/>
      <c r="H13" s="29"/>
      <c r="I13" s="29"/>
      <c r="J13" s="29"/>
    </row>
    <row r="14" spans="1:10" x14ac:dyDescent="0.25">
      <c r="A14" s="78"/>
      <c r="C14" s="54"/>
      <c r="D14" s="54"/>
      <c r="E14" s="54"/>
      <c r="F14" s="54"/>
      <c r="G14" s="54"/>
      <c r="H14" s="54"/>
      <c r="I14" s="54"/>
      <c r="J14" s="54"/>
    </row>
  </sheetData>
  <mergeCells count="14">
    <mergeCell ref="G6:J6"/>
    <mergeCell ref="G7:G8"/>
    <mergeCell ref="H7:H8"/>
    <mergeCell ref="I7:J7"/>
    <mergeCell ref="H1:J1"/>
    <mergeCell ref="A3:J3"/>
    <mergeCell ref="A4:J4"/>
    <mergeCell ref="I5:J5"/>
    <mergeCell ref="A6:A8"/>
    <mergeCell ref="B6:B8"/>
    <mergeCell ref="C6:D7"/>
    <mergeCell ref="E6:E8"/>
    <mergeCell ref="F6:F8"/>
    <mergeCell ref="H2:J2"/>
  </mergeCells>
  <printOptions horizontalCentered="1"/>
  <pageMargins left="0.19685039370078741" right="0" top="0.74803149606299213" bottom="0.35433070866141736" header="0.31496062992125984" footer="0.31496062992125984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K11" sqref="K11"/>
    </sheetView>
  </sheetViews>
  <sheetFormatPr defaultColWidth="9" defaultRowHeight="16.5" outlineLevelRow="1" x14ac:dyDescent="0.25"/>
  <cols>
    <col min="1" max="1" width="34.5703125" style="25" customWidth="1"/>
    <col min="2" max="2" width="14.140625" style="25" customWidth="1"/>
    <col min="3" max="3" width="11.42578125" style="25" customWidth="1"/>
    <col min="4" max="4" width="10.5703125" style="25" customWidth="1"/>
    <col min="5" max="5" width="11.85546875" style="25" customWidth="1"/>
    <col min="6" max="16384" width="9" style="25"/>
  </cols>
  <sheetData>
    <row r="1" spans="1:5" ht="25.5" customHeight="1" x14ac:dyDescent="0.25">
      <c r="A1" s="68" t="s">
        <v>47</v>
      </c>
      <c r="B1" s="68"/>
      <c r="C1" s="79" t="s">
        <v>44</v>
      </c>
      <c r="D1" s="79"/>
      <c r="E1" s="79"/>
    </row>
    <row r="2" spans="1:5" x14ac:dyDescent="0.25">
      <c r="A2" s="68"/>
      <c r="B2" s="68"/>
    </row>
    <row r="3" spans="1:5" ht="18.75" x14ac:dyDescent="0.25">
      <c r="A3" s="24" t="s">
        <v>122</v>
      </c>
      <c r="B3" s="24"/>
      <c r="C3" s="24"/>
      <c r="D3" s="24"/>
      <c r="E3" s="24"/>
    </row>
    <row r="4" spans="1:5" x14ac:dyDescent="0.25">
      <c r="A4" s="37" t="s">
        <v>1</v>
      </c>
      <c r="B4" s="37"/>
      <c r="C4" s="37"/>
      <c r="D4" s="37"/>
      <c r="E4" s="37"/>
    </row>
    <row r="5" spans="1:5" x14ac:dyDescent="0.25">
      <c r="A5" s="72"/>
      <c r="B5" s="72"/>
      <c r="D5" s="73" t="s">
        <v>48</v>
      </c>
      <c r="E5" s="73"/>
    </row>
    <row r="6" spans="1:5" ht="24" customHeight="1" x14ac:dyDescent="0.25">
      <c r="A6" s="80" t="s">
        <v>17</v>
      </c>
      <c r="B6" s="80" t="s">
        <v>123</v>
      </c>
      <c r="C6" s="19" t="s">
        <v>124</v>
      </c>
      <c r="D6" s="19"/>
      <c r="E6" s="19"/>
    </row>
    <row r="7" spans="1:5" ht="51.75" customHeight="1" x14ac:dyDescent="0.25">
      <c r="A7" s="81"/>
      <c r="B7" s="81"/>
      <c r="C7" s="17" t="s">
        <v>125</v>
      </c>
      <c r="D7" s="17" t="s">
        <v>126</v>
      </c>
      <c r="E7" s="2" t="s">
        <v>127</v>
      </c>
    </row>
    <row r="8" spans="1:5" x14ac:dyDescent="0.25">
      <c r="A8" s="82" t="s">
        <v>28</v>
      </c>
      <c r="B8" s="83">
        <f>B9+B15</f>
        <v>271.60000000000002</v>
      </c>
      <c r="C8" s="84">
        <f t="shared" ref="C8:D8" si="0">C9+C15</f>
        <v>865</v>
      </c>
      <c r="D8" s="84">
        <f t="shared" si="0"/>
        <v>715</v>
      </c>
      <c r="E8" s="83">
        <f>E9+E15</f>
        <v>421.6</v>
      </c>
    </row>
    <row r="9" spans="1:5" ht="31.5" x14ac:dyDescent="0.25">
      <c r="A9" s="3" t="s">
        <v>128</v>
      </c>
      <c r="B9" s="4">
        <f>SUM(B10:B14)</f>
        <v>71.599999999999994</v>
      </c>
      <c r="C9" s="12">
        <f>SUM(C10:C14)</f>
        <v>335</v>
      </c>
      <c r="D9" s="12">
        <f>SUM(D10:D14)</f>
        <v>185</v>
      </c>
      <c r="E9" s="4">
        <f>SUM(E10:E14)</f>
        <v>221.6</v>
      </c>
    </row>
    <row r="10" spans="1:5" x14ac:dyDescent="0.25">
      <c r="A10" s="5" t="s">
        <v>129</v>
      </c>
      <c r="B10" s="6">
        <v>71.599999999999994</v>
      </c>
      <c r="C10" s="13">
        <v>80</v>
      </c>
      <c r="D10" s="13">
        <v>60</v>
      </c>
      <c r="E10" s="6">
        <f>B10+C10-D10</f>
        <v>91.6</v>
      </c>
    </row>
    <row r="11" spans="1:5" x14ac:dyDescent="0.25">
      <c r="A11" s="7" t="s">
        <v>130</v>
      </c>
      <c r="B11" s="6"/>
      <c r="C11" s="13">
        <v>93</v>
      </c>
      <c r="D11" s="13">
        <v>31</v>
      </c>
      <c r="E11" s="15">
        <f t="shared" ref="E11:E14" si="1">B11+C11-D11</f>
        <v>62</v>
      </c>
    </row>
    <row r="12" spans="1:5" x14ac:dyDescent="0.25">
      <c r="A12" s="8" t="s">
        <v>131</v>
      </c>
      <c r="B12" s="6"/>
      <c r="C12" s="13">
        <v>98</v>
      </c>
      <c r="D12" s="13">
        <v>94</v>
      </c>
      <c r="E12" s="15">
        <f t="shared" si="1"/>
        <v>4</v>
      </c>
    </row>
    <row r="13" spans="1:5" x14ac:dyDescent="0.25">
      <c r="A13" s="8" t="s">
        <v>132</v>
      </c>
      <c r="B13" s="6"/>
      <c r="C13" s="13">
        <v>34</v>
      </c>
      <c r="D13" s="13">
        <v>0</v>
      </c>
      <c r="E13" s="15">
        <f t="shared" si="1"/>
        <v>34</v>
      </c>
    </row>
    <row r="14" spans="1:5" ht="31.5" x14ac:dyDescent="0.25">
      <c r="A14" s="9" t="s">
        <v>133</v>
      </c>
      <c r="B14" s="6"/>
      <c r="C14" s="13">
        <v>30</v>
      </c>
      <c r="D14" s="13">
        <v>0</v>
      </c>
      <c r="E14" s="15">
        <f t="shared" si="1"/>
        <v>30</v>
      </c>
    </row>
    <row r="15" spans="1:5" ht="31.5" x14ac:dyDescent="0.25">
      <c r="A15" s="10" t="s">
        <v>134</v>
      </c>
      <c r="B15" s="16">
        <f>B16</f>
        <v>200</v>
      </c>
      <c r="C15" s="14">
        <f t="shared" ref="C15:E15" si="2">C16</f>
        <v>530</v>
      </c>
      <c r="D15" s="14">
        <f t="shared" si="2"/>
        <v>530</v>
      </c>
      <c r="E15" s="16">
        <f t="shared" si="2"/>
        <v>200</v>
      </c>
    </row>
    <row r="16" spans="1:5" x14ac:dyDescent="0.25">
      <c r="A16" s="11" t="s">
        <v>135</v>
      </c>
      <c r="B16" s="15">
        <v>200</v>
      </c>
      <c r="C16" s="13">
        <v>530</v>
      </c>
      <c r="D16" s="13">
        <v>530</v>
      </c>
      <c r="E16" s="15">
        <f>B16+C16-D16</f>
        <v>200</v>
      </c>
    </row>
    <row r="17" spans="1:2" hidden="1" outlineLevel="1" x14ac:dyDescent="0.25">
      <c r="A17" s="85" t="s">
        <v>45</v>
      </c>
      <c r="B17" s="78"/>
    </row>
    <row r="18" spans="1:2" hidden="1" outlineLevel="1" x14ac:dyDescent="0.25">
      <c r="A18" s="85" t="s">
        <v>46</v>
      </c>
      <c r="B18" s="78"/>
    </row>
    <row r="19" spans="1:2" collapsed="1" x14ac:dyDescent="0.25">
      <c r="A19" s="70"/>
      <c r="B19" s="70"/>
    </row>
  </sheetData>
  <mergeCells count="7">
    <mergeCell ref="C1:E1"/>
    <mergeCell ref="A3:E3"/>
    <mergeCell ref="A4:E4"/>
    <mergeCell ref="D5:E5"/>
    <mergeCell ref="C6:E6"/>
    <mergeCell ref="A6:A7"/>
    <mergeCell ref="B6:B7"/>
  </mergeCells>
  <printOptions horizontalCentered="1"/>
  <pageMargins left="0.19685039370078741" right="0" top="0.74803149606299213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Bieu 108</vt:lpstr>
      <vt:lpstr>Bieu 109</vt:lpstr>
      <vt:lpstr>Bieu 110</vt:lpstr>
      <vt:lpstr>Bieu 111</vt:lpstr>
      <vt:lpstr>Bieu 112</vt:lpstr>
      <vt:lpstr>'Bieu 109'!Print_Titles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nthai</dc:creator>
  <cp:lastModifiedBy>Admin</cp:lastModifiedBy>
  <cp:lastPrinted>2025-12-30T04:27:47Z</cp:lastPrinted>
  <dcterms:created xsi:type="dcterms:W3CDTF">2015-06-05T18:19:34Z</dcterms:created>
  <dcterms:modified xsi:type="dcterms:W3CDTF">2025-12-30T04:27:50Z</dcterms:modified>
</cp:coreProperties>
</file>